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K:\Максим\"/>
    </mc:Choice>
  </mc:AlternateContent>
  <xr:revisionPtr revIDLastSave="0" documentId="13_ncr:1_{EB5C0477-F398-447B-A527-59965E49BC94}" xr6:coauthVersionLast="43" xr6:coauthVersionMax="43" xr10:uidLastSave="{00000000-0000-0000-0000-000000000000}"/>
  <bookViews>
    <workbookView xWindow="-120" yWindow="-120" windowWidth="29040" windowHeight="15225" xr2:uid="{00000000-000D-0000-FFFF-FFFF00000000}"/>
  </bookViews>
  <sheets>
    <sheet name="Калькулятор цены" sheetId="2" r:id="rId1"/>
    <sheet name="расчет предельной цен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2" l="1"/>
  <c r="J25" i="2"/>
  <c r="H18" i="2"/>
  <c r="H22" i="2"/>
  <c r="H26" i="2"/>
  <c r="E17" i="2"/>
  <c r="H17" i="2" s="1"/>
  <c r="E18" i="2"/>
  <c r="J18" i="2" s="1"/>
  <c r="E19" i="2"/>
  <c r="H19" i="2" s="1"/>
  <c r="E20" i="2"/>
  <c r="H20" i="2" s="1"/>
  <c r="E21" i="2"/>
  <c r="H21" i="2" s="1"/>
  <c r="E22" i="2"/>
  <c r="J22" i="2" s="1"/>
  <c r="E23" i="2"/>
  <c r="H23" i="2" s="1"/>
  <c r="E24" i="2"/>
  <c r="H24" i="2" s="1"/>
  <c r="E25" i="2"/>
  <c r="H25" i="2" s="1"/>
  <c r="E26" i="2"/>
  <c r="J26" i="2" s="1"/>
  <c r="B16" i="2"/>
  <c r="E16" i="2" s="1"/>
  <c r="H16" i="2" s="1"/>
  <c r="B15" i="2"/>
  <c r="E15" i="2" s="1"/>
  <c r="J15" i="2" s="1"/>
  <c r="J24" i="2" l="1"/>
  <c r="J20" i="2"/>
  <c r="J16" i="2"/>
  <c r="J23" i="2"/>
  <c r="J19" i="2"/>
  <c r="J17" i="2"/>
  <c r="H15" i="2"/>
</calcChain>
</file>

<file path=xl/sharedStrings.xml><?xml version="1.0" encoding="utf-8"?>
<sst xmlns="http://schemas.openxmlformats.org/spreadsheetml/2006/main" count="58" uniqueCount="54">
  <si>
    <t>Основное изменение - это ограничение по наценке на всех участников торговли:</t>
  </si>
  <si>
    <t>45% - на автозапчасти, включенные в Перечень  Постановления 713 (п.208 Перечня);</t>
  </si>
  <si>
    <t>35% - на масла моторные для легковых автомобилей (п.209 Перечня).</t>
  </si>
  <si>
    <t>Для правильного формирования цены Постановлением предусмотрено указание в графе 9 Примечание к ТН и графе 11 Примечание к ТТН информации для расчета цены.</t>
  </si>
  <si>
    <t>У кого приобретен товар</t>
  </si>
  <si>
    <t>Рассчитываем оставшуюся оптовую (торговую) надбавку:</t>
  </si>
  <si>
    <t>Рассчитываем предельную цену для Покупателя:</t>
  </si>
  <si>
    <t>на территории РБ</t>
  </si>
  <si>
    <t>Товар куплен у первого импортера</t>
  </si>
  <si>
    <t xml:space="preserve"> </t>
  </si>
  <si>
    <t>*ОЦИсСОЦ - Отпускная цена импортёра с учётом скидки с отпускной цены. См. в столбце "Примечание"</t>
  </si>
  <si>
    <t>**НИ - Надбавка импортёра. См. в столбце "Примечание"</t>
  </si>
  <si>
    <t>Предельная Общая Максимальная Надбавка</t>
  </si>
  <si>
    <r>
      <t xml:space="preserve">ОЦИсСОЦ* - </t>
    </r>
    <r>
      <rPr>
        <b/>
        <sz val="12"/>
        <color rgb="FFFF0000"/>
        <rFont val="Calibri"/>
        <family val="2"/>
        <charset val="204"/>
      </rPr>
      <t>27,55</t>
    </r>
    <r>
      <rPr>
        <b/>
        <sz val="12"/>
        <color rgb="FF000000"/>
        <rFont val="Calibri"/>
        <family val="2"/>
        <charset val="204"/>
      </rPr>
      <t xml:space="preserve"> руб., НИ** - </t>
    </r>
    <r>
      <rPr>
        <b/>
        <sz val="12"/>
        <color rgb="FF00B050"/>
        <rFont val="Calibri"/>
        <family val="2"/>
        <charset val="204"/>
      </rPr>
      <t>20,09</t>
    </r>
    <r>
      <rPr>
        <b/>
        <sz val="12"/>
        <color rgb="FF000000"/>
        <rFont val="Calibri"/>
        <family val="2"/>
        <charset val="204"/>
      </rPr>
      <t xml:space="preserve">%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</si>
  <si>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Округляем его до 4 знаков в меньшую сторону </t>
  </si>
  <si>
    <r>
      <t xml:space="preserve">Получаем значение </t>
    </r>
    <r>
      <rPr>
        <b/>
        <sz val="12"/>
        <color theme="4" tint="-0.249977111117893"/>
        <rFont val="Calibri"/>
        <family val="2"/>
        <charset val="204"/>
      </rPr>
      <t>1,2073</t>
    </r>
    <r>
      <rPr>
        <b/>
        <sz val="11"/>
        <color rgb="FF000000"/>
        <rFont val="Calibri"/>
        <family val="2"/>
        <charset val="204"/>
      </rPr>
      <t>.</t>
    </r>
  </si>
  <si>
    <t>Расчет Предельной Цены для Покупателя</t>
  </si>
  <si>
    <r>
      <t xml:space="preserve">Коэффициент Предельной Максимальной Надбавки </t>
    </r>
    <r>
      <rPr>
        <b/>
        <sz val="12"/>
        <color theme="5" tint="-0.499984740745262"/>
        <rFont val="Calibri"/>
        <family val="2"/>
        <charset val="204"/>
      </rPr>
      <t>(1,45)</t>
    </r>
    <r>
      <rPr>
        <b/>
        <sz val="11"/>
        <color rgb="FF000000"/>
        <rFont val="Calibri"/>
        <family val="2"/>
        <charset val="204"/>
      </rPr>
      <t xml:space="preserve"> делим на Коэффициент Надбавки импортера 1,</t>
    </r>
    <r>
      <rPr>
        <b/>
        <sz val="12"/>
        <color rgb="FF00B050"/>
        <rFont val="Calibri"/>
        <family val="2"/>
        <charset val="204"/>
      </rPr>
      <t>2009</t>
    </r>
    <r>
      <rPr>
        <b/>
        <sz val="11"/>
        <color rgb="FF000000"/>
        <rFont val="Calibri"/>
        <family val="2"/>
        <charset val="204"/>
      </rPr>
      <t>. Получаем Оставшийся размер единой предельной надбавк(ЕПН):</t>
    </r>
  </si>
  <si>
    <r>
      <rPr>
        <b/>
        <sz val="12"/>
        <color theme="5" tint="-0.499984740745262"/>
        <rFont val="Calibri"/>
        <family val="2"/>
        <charset val="204"/>
      </rPr>
      <t> 1,45</t>
    </r>
    <r>
      <rPr>
        <b/>
        <sz val="11"/>
        <color rgb="FF000000"/>
        <rFont val="Calibri"/>
        <family val="2"/>
        <charset val="204"/>
      </rPr>
      <t>/1,</t>
    </r>
    <r>
      <rPr>
        <b/>
        <sz val="12"/>
        <color rgb="FF00B050"/>
        <rFont val="Calibri"/>
        <family val="2"/>
        <charset val="204"/>
      </rPr>
      <t>2009</t>
    </r>
    <r>
      <rPr>
        <b/>
        <sz val="11"/>
        <color rgb="FF000000"/>
        <rFont val="Calibri"/>
        <family val="2"/>
        <charset val="204"/>
      </rPr>
      <t>=1,</t>
    </r>
    <r>
      <rPr>
        <b/>
        <sz val="12"/>
        <color theme="4" tint="-0.249977111117893"/>
        <rFont val="Calibri"/>
        <family val="2"/>
        <charset val="204"/>
      </rPr>
      <t>2074</t>
    </r>
    <r>
      <rPr>
        <b/>
        <sz val="11"/>
        <color rgb="FF000000"/>
        <rFont val="Calibri"/>
        <family val="2"/>
        <charset val="204"/>
      </rPr>
      <t>3</t>
    </r>
  </si>
  <si>
    <r>
      <t xml:space="preserve"> </t>
    </r>
    <r>
      <rPr>
        <b/>
        <sz val="11"/>
        <color rgb="FFFF0000"/>
        <rFont val="Calibri"/>
        <family val="2"/>
        <charset val="204"/>
      </rPr>
      <t xml:space="preserve">27.55 (ОЦИсСОЦ) * </t>
    </r>
    <r>
      <rPr>
        <b/>
        <sz val="12"/>
        <color theme="4" tint="-0.249977111117893"/>
        <rFont val="Calibri"/>
        <family val="2"/>
        <charset val="204"/>
      </rPr>
      <t xml:space="preserve">1.2073 </t>
    </r>
    <r>
      <rPr>
        <b/>
        <sz val="11"/>
        <color rgb="FF000000"/>
        <rFont val="Calibri"/>
        <family val="2"/>
        <charset val="204"/>
      </rPr>
      <t xml:space="preserve">= </t>
    </r>
    <r>
      <rPr>
        <b/>
        <sz val="12"/>
        <color rgb="FF7030A0"/>
        <rFont val="Calibri"/>
        <family val="2"/>
        <charset val="204"/>
      </rPr>
      <t xml:space="preserve">33.26  </t>
    </r>
    <r>
      <rPr>
        <b/>
        <sz val="12"/>
        <color theme="5" tint="-0.249977111117893"/>
        <rFont val="Calibri"/>
        <family val="2"/>
        <charset val="204"/>
      </rPr>
      <t>(БЕЗ НДС!!!)</t>
    </r>
  </si>
  <si>
    <t>графа 9 или 11 Примечание (ТН, ТТН)</t>
  </si>
  <si>
    <r>
      <rPr>
        <b/>
        <sz val="14"/>
        <color theme="5" tint="-0.499984740745262"/>
        <rFont val="Calibri"/>
        <family val="2"/>
        <charset val="204"/>
        <scheme val="minor"/>
      </rPr>
      <t>45%</t>
    </r>
    <r>
      <rPr>
        <sz val="11"/>
        <color theme="1"/>
        <rFont val="Calibri"/>
        <family val="2"/>
        <charset val="204"/>
        <scheme val="minor"/>
      </rPr>
      <t xml:space="preserve"> - на автозапчасти, включенные в Перечень  Постановления 713 (п.208 Перечня); коэф. </t>
    </r>
    <r>
      <rPr>
        <b/>
        <sz val="14"/>
        <color theme="5" tint="-0.499984740745262"/>
        <rFont val="Calibri"/>
        <family val="2"/>
        <charset val="204"/>
        <scheme val="minor"/>
      </rPr>
      <t>1.45</t>
    </r>
  </si>
  <si>
    <r>
      <rPr>
        <b/>
        <sz val="14"/>
        <color theme="5" tint="-0.499984740745262"/>
        <rFont val="Calibri"/>
        <family val="2"/>
        <charset val="204"/>
        <scheme val="minor"/>
      </rPr>
      <t>35% -</t>
    </r>
    <r>
      <rPr>
        <sz val="11"/>
        <color theme="1"/>
        <rFont val="Calibri"/>
        <family val="2"/>
        <charset val="204"/>
        <scheme val="minor"/>
      </rPr>
      <t xml:space="preserve"> на масла моторные для легковых автомобилей (п.209 Перечня). коэф. </t>
    </r>
    <r>
      <rPr>
        <b/>
        <sz val="14"/>
        <color theme="5" tint="-0.499984740745262"/>
        <rFont val="Calibri"/>
        <family val="2"/>
        <charset val="204"/>
        <scheme val="minor"/>
      </rPr>
      <t>1.35</t>
    </r>
  </si>
  <si>
    <t>Калькулятор расчета предельной цены реализации</t>
  </si>
  <si>
    <t>Плательщик НДС</t>
  </si>
  <si>
    <t>N п/п</t>
  </si>
  <si>
    <t>Наименование товара</t>
  </si>
  <si>
    <t>Ед.изм.</t>
  </si>
  <si>
    <t>Кол-во</t>
  </si>
  <si>
    <t>Цена, руб. коп.</t>
  </si>
  <si>
    <t>Стоимость, руб. коп.</t>
  </si>
  <si>
    <t>Ставка НДС %</t>
  </si>
  <si>
    <t>Сумма НДС, руб. коп.</t>
  </si>
  <si>
    <t>Стоимость с НДС, руб. коп.</t>
  </si>
  <si>
    <t>К-во груз.мест</t>
  </si>
  <si>
    <t>Масса груза, кг</t>
  </si>
  <si>
    <t>Примечание</t>
  </si>
  <si>
    <t>ШТ</t>
  </si>
  <si>
    <t xml:space="preserve">PBP1676_PATRON, Колодки тормозные дисковые Китай
</t>
  </si>
  <si>
    <t>Предельная цена без НДС</t>
  </si>
  <si>
    <t>0986424541_BOSCH, Колодки тормозные дисковые Польша</t>
  </si>
  <si>
    <t>61,35</t>
  </si>
  <si>
    <t>73,62</t>
  </si>
  <si>
    <t>Цена единицы с НДС</t>
  </si>
  <si>
    <t>Не Плательщик НДС</t>
  </si>
  <si>
    <t>Предельная цена (добавляем НДС поставщика)</t>
  </si>
  <si>
    <r>
      <t xml:space="preserve">ОЦИсСОЦ* - </t>
    </r>
    <r>
      <rPr>
        <b/>
        <sz val="10"/>
        <color theme="4" tint="-0.249977111117893"/>
        <rFont val="Times New Roman"/>
        <family val="1"/>
        <charset val="204"/>
      </rPr>
      <t>61,35</t>
    </r>
    <r>
      <rPr>
        <sz val="10"/>
        <rFont val="Times New Roman"/>
        <family val="1"/>
        <charset val="204"/>
      </rPr>
      <t xml:space="preserve"> руб., НИ** - </t>
    </r>
    <r>
      <rPr>
        <b/>
        <sz val="10"/>
        <color theme="5" tint="-0.249977111117893"/>
        <rFont val="Times New Roman"/>
        <family val="1"/>
        <charset val="204"/>
      </rPr>
      <t>29,94</t>
    </r>
    <r>
      <rPr>
        <sz val="10"/>
        <rFont val="Times New Roman"/>
        <family val="1"/>
        <charset val="204"/>
      </rPr>
      <t xml:space="preserve">%
 </t>
    </r>
  </si>
  <si>
    <t xml:space="preserve">Калькулятор (включен автоматический расчет цены) </t>
  </si>
  <si>
    <t>Пример ТТН  поставщика</t>
  </si>
  <si>
    <t>Отпускная цена импортера (ОЦИсСОЦ) из ТТН</t>
  </si>
  <si>
    <t>НИ** Надбавка импортёра из ТТН</t>
  </si>
  <si>
    <r>
      <t xml:space="preserve">НИ** - </t>
    </r>
    <r>
      <rPr>
        <b/>
        <sz val="12"/>
        <color rgb="FF00B050"/>
        <rFont val="Times New Roman"/>
        <family val="1"/>
        <charset val="204"/>
      </rPr>
      <t>20,09</t>
    </r>
    <r>
      <rPr>
        <sz val="10"/>
        <rFont val="Times New Roman"/>
        <family val="1"/>
        <charset val="204"/>
      </rPr>
      <t>%</t>
    </r>
  </si>
  <si>
    <r>
      <t>ОЦИсСОЦ* -</t>
    </r>
    <r>
      <rPr>
        <b/>
        <sz val="10"/>
        <color rgb="FFFF0000"/>
        <rFont val="Times New Roman"/>
        <family val="1"/>
        <charset val="204"/>
      </rPr>
      <t xml:space="preserve"> 27,55</t>
    </r>
    <r>
      <rPr>
        <sz val="10"/>
        <rFont val="Times New Roman"/>
        <family val="1"/>
        <charset val="204"/>
      </rPr>
      <t xml:space="preserve"> руб.,</t>
    </r>
  </si>
  <si>
    <t>Пробуем !!! Заполняем два столбца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</si>
</sst>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\,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B05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color theme="4" tint="-0.249977111117893"/>
      <name val="Calibri"/>
      <family val="2"/>
      <charset val="204"/>
    </font>
    <font>
      <b/>
      <sz val="12"/>
      <color rgb="FF7030A0"/>
      <name val="Calibri"/>
      <family val="2"/>
      <charset val="204"/>
    </font>
    <font>
      <b/>
      <sz val="12"/>
      <color theme="5" tint="-0.499984740745262"/>
      <name val="Calibri"/>
      <family val="2"/>
      <charset val="204"/>
    </font>
    <font>
      <b/>
      <sz val="12"/>
      <color theme="5" tint="-0.249977111117893"/>
      <name val="Calibri"/>
      <family val="2"/>
      <charset val="204"/>
    </font>
    <font>
      <b/>
      <sz val="14"/>
      <color theme="5" tint="-0.49998474074526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7"/>
      <color rgb="FFFF0000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  <font>
      <b/>
      <sz val="10"/>
      <color theme="4" tint="-0.249977111117893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0" borderId="9" xfId="1" applyNumberFormat="1" applyFont="1" applyBorder="1" applyAlignment="1">
      <alignment horizontal="center" vertical="center" wrapText="1"/>
    </xf>
    <xf numFmtId="0" fontId="14" fillId="0" borderId="10" xfId="1" applyNumberFormat="1" applyFont="1" applyBorder="1" applyAlignment="1">
      <alignment horizontal="center" vertical="center" wrapText="1"/>
    </xf>
    <xf numFmtId="0" fontId="14" fillId="0" borderId="9" xfId="1" applyNumberFormat="1" applyFont="1" applyBorder="1" applyAlignment="1">
      <alignment horizontal="center" wrapText="1"/>
    </xf>
    <xf numFmtId="0" fontId="14" fillId="0" borderId="10" xfId="1" applyNumberFormat="1" applyFont="1" applyBorder="1" applyAlignment="1">
      <alignment horizontal="center" wrapText="1"/>
    </xf>
    <xf numFmtId="0" fontId="1" fillId="0" borderId="0" xfId="0" applyFont="1"/>
    <xf numFmtId="0" fontId="15" fillId="0" borderId="0" xfId="0" applyFont="1"/>
    <xf numFmtId="0" fontId="0" fillId="0" borderId="9" xfId="0" applyBorder="1" applyAlignment="1">
      <alignment horizontal="center" wrapText="1"/>
    </xf>
    <xf numFmtId="0" fontId="15" fillId="0" borderId="9" xfId="0" applyFont="1" applyBorder="1"/>
    <xf numFmtId="0" fontId="14" fillId="0" borderId="0" xfId="1" applyNumberFormat="1" applyFont="1" applyBorder="1" applyAlignment="1">
      <alignment wrapText="1"/>
    </xf>
    <xf numFmtId="165" fontId="16" fillId="0" borderId="0" xfId="1" applyNumberFormat="1" applyFont="1" applyBorder="1" applyAlignment="1">
      <alignment horizontal="right" wrapText="1"/>
    </xf>
    <xf numFmtId="165" fontId="14" fillId="0" borderId="0" xfId="1" applyNumberFormat="1" applyFont="1" applyBorder="1" applyAlignment="1">
      <alignment horizontal="right" wrapText="1"/>
    </xf>
    <xf numFmtId="0" fontId="14" fillId="0" borderId="0" xfId="1" applyNumberFormat="1" applyFont="1" applyBorder="1" applyAlignment="1">
      <alignment horizontal="right" wrapText="1"/>
    </xf>
    <xf numFmtId="164" fontId="14" fillId="0" borderId="0" xfId="1" applyNumberFormat="1" applyFont="1" applyBorder="1" applyAlignment="1">
      <alignment wrapText="1"/>
    </xf>
    <xf numFmtId="0" fontId="14" fillId="0" borderId="9" xfId="1" applyNumberFormat="1" applyFont="1" applyBorder="1" applyAlignment="1">
      <alignment horizontal="center" wrapText="1"/>
    </xf>
    <xf numFmtId="0" fontId="17" fillId="0" borderId="9" xfId="0" applyFont="1" applyBorder="1"/>
    <xf numFmtId="0" fontId="0" fillId="0" borderId="9" xfId="0" applyBorder="1"/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wrapText="1"/>
    </xf>
    <xf numFmtId="0" fontId="17" fillId="0" borderId="0" xfId="0" applyFont="1"/>
    <xf numFmtId="0" fontId="13" fillId="0" borderId="9" xfId="1" applyNumberFormat="1" applyFont="1" applyBorder="1" applyAlignment="1">
      <alignment wrapText="1"/>
    </xf>
    <xf numFmtId="0" fontId="13" fillId="0" borderId="9" xfId="1" applyNumberFormat="1" applyFont="1" applyBorder="1" applyAlignment="1">
      <alignment horizontal="right" wrapText="1"/>
    </xf>
    <xf numFmtId="0" fontId="23" fillId="0" borderId="9" xfId="1" applyNumberFormat="1" applyFont="1" applyBorder="1" applyAlignment="1">
      <alignment horizontal="right" wrapText="1"/>
    </xf>
    <xf numFmtId="0" fontId="15" fillId="3" borderId="9" xfId="0" applyNumberFormat="1" applyFont="1" applyFill="1" applyBorder="1"/>
    <xf numFmtId="0" fontId="13" fillId="3" borderId="11" xfId="1" applyNumberFormat="1" applyFont="1" applyFill="1" applyBorder="1" applyAlignment="1">
      <alignment wrapText="1"/>
    </xf>
    <xf numFmtId="0" fontId="13" fillId="4" borderId="12" xfId="1" applyNumberFormat="1" applyFont="1" applyFill="1" applyBorder="1" applyAlignment="1">
      <alignment vertical="top" wrapText="1"/>
    </xf>
    <xf numFmtId="0" fontId="27" fillId="0" borderId="0" xfId="0" applyFont="1"/>
    <xf numFmtId="0" fontId="0" fillId="0" borderId="9" xfId="0" applyBorder="1" applyAlignment="1">
      <alignment horizontal="center" wrapText="1"/>
    </xf>
    <xf numFmtId="0" fontId="18" fillId="4" borderId="9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wrapText="1"/>
    </xf>
    <xf numFmtId="0" fontId="19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26" fillId="0" borderId="0" xfId="0" applyFont="1" applyAlignment="1">
      <alignment wrapText="1"/>
    </xf>
    <xf numFmtId="0" fontId="13" fillId="0" borderId="11" xfId="1" applyNumberFormat="1" applyFont="1" applyBorder="1" applyAlignment="1">
      <alignment wrapText="1"/>
    </xf>
    <xf numFmtId="0" fontId="0" fillId="0" borderId="12" xfId="0" applyBorder="1" applyAlignment="1">
      <alignment wrapText="1"/>
    </xf>
    <xf numFmtId="0" fontId="21" fillId="0" borderId="11" xfId="1" applyNumberFormat="1" applyFont="1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13" fillId="0" borderId="11" xfId="1" applyNumberFormat="1" applyFont="1" applyBorder="1" applyAlignment="1">
      <alignment horizontal="right" wrapText="1"/>
    </xf>
    <xf numFmtId="2" fontId="13" fillId="0" borderId="11" xfId="1" applyNumberFormat="1" applyFont="1" applyBorder="1" applyAlignment="1">
      <alignment horizontal="right" wrapText="1"/>
    </xf>
    <xf numFmtId="0" fontId="13" fillId="0" borderId="9" xfId="1" applyNumberFormat="1" applyFont="1" applyBorder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J12" sqref="J12"/>
    </sheetView>
  </sheetViews>
  <sheetFormatPr defaultRowHeight="15" x14ac:dyDescent="0.25"/>
  <cols>
    <col min="1" max="1" width="3.140625" customWidth="1"/>
    <col min="2" max="2" width="23.85546875" customWidth="1"/>
    <col min="3" max="3" width="9" customWidth="1"/>
    <col min="4" max="4" width="6.5703125" customWidth="1"/>
    <col min="5" max="5" width="9" customWidth="1"/>
    <col min="6" max="6" width="8.42578125" customWidth="1"/>
    <col min="7" max="7" width="9" customWidth="1"/>
    <col min="8" max="8" width="15" customWidth="1"/>
    <col min="10" max="10" width="9.42578125" customWidth="1"/>
    <col min="11" max="11" width="8.140625" customWidth="1"/>
    <col min="12" max="12" width="20.42578125" customWidth="1"/>
  </cols>
  <sheetData>
    <row r="1" spans="1:12" x14ac:dyDescent="0.25">
      <c r="C1" s="18" t="s">
        <v>9</v>
      </c>
      <c r="D1" s="18" t="s">
        <v>23</v>
      </c>
    </row>
    <row r="3" spans="1:12" x14ac:dyDescent="0.25">
      <c r="B3" s="48" t="s">
        <v>48</v>
      </c>
      <c r="C3" s="48"/>
      <c r="D3" s="48"/>
      <c r="E3" s="48"/>
    </row>
    <row r="5" spans="1:12" ht="31.5" x14ac:dyDescent="0.25">
      <c r="A5" s="14" t="s">
        <v>25</v>
      </c>
      <c r="B5" s="14" t="s">
        <v>26</v>
      </c>
      <c r="C5" s="14" t="s">
        <v>27</v>
      </c>
      <c r="D5" s="14" t="s">
        <v>28</v>
      </c>
      <c r="E5" s="14" t="s">
        <v>29</v>
      </c>
      <c r="F5" s="15" t="s">
        <v>30</v>
      </c>
      <c r="G5" s="14" t="s">
        <v>31</v>
      </c>
      <c r="H5" s="14" t="s">
        <v>32</v>
      </c>
      <c r="I5" s="14" t="s">
        <v>33</v>
      </c>
      <c r="J5" s="14" t="s">
        <v>34</v>
      </c>
      <c r="K5" s="14" t="s">
        <v>35</v>
      </c>
      <c r="L5" s="14" t="s">
        <v>36</v>
      </c>
    </row>
    <row r="6" spans="1:12" x14ac:dyDescent="0.25">
      <c r="A6" s="16"/>
      <c r="B6" s="16">
        <v>1</v>
      </c>
      <c r="C6" s="16">
        <v>2</v>
      </c>
      <c r="D6" s="16">
        <v>3</v>
      </c>
      <c r="E6" s="16">
        <v>4</v>
      </c>
      <c r="F6" s="17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27">
        <v>11</v>
      </c>
    </row>
    <row r="7" spans="1:12" ht="26.25" customHeight="1" x14ac:dyDescent="0.25">
      <c r="A7" s="49">
        <v>1</v>
      </c>
      <c r="B7" s="49" t="s">
        <v>38</v>
      </c>
      <c r="C7" s="49" t="s">
        <v>37</v>
      </c>
      <c r="D7" s="49">
        <v>1</v>
      </c>
      <c r="E7" s="51">
        <v>27.55</v>
      </c>
      <c r="F7" s="53">
        <v>27.55</v>
      </c>
      <c r="G7" s="53">
        <v>20</v>
      </c>
      <c r="H7" s="54">
        <v>5.51</v>
      </c>
      <c r="I7" s="54">
        <v>33.06</v>
      </c>
      <c r="J7" s="49">
        <v>1</v>
      </c>
      <c r="K7" s="55"/>
      <c r="L7" s="37" t="s">
        <v>52</v>
      </c>
    </row>
    <row r="8" spans="1:12" ht="20.25" customHeight="1" x14ac:dyDescent="0.25">
      <c r="A8" s="50"/>
      <c r="B8" s="50"/>
      <c r="C8" s="50"/>
      <c r="D8" s="50"/>
      <c r="E8" s="52"/>
      <c r="F8" s="52"/>
      <c r="G8" s="52"/>
      <c r="H8" s="52"/>
      <c r="I8" s="52"/>
      <c r="J8" s="50"/>
      <c r="K8" s="45"/>
      <c r="L8" s="38" t="s">
        <v>51</v>
      </c>
    </row>
    <row r="9" spans="1:12" ht="53.25" customHeight="1" x14ac:dyDescent="0.25">
      <c r="A9" s="33">
        <v>2</v>
      </c>
      <c r="B9" s="33" t="s">
        <v>40</v>
      </c>
      <c r="C9" s="33" t="s">
        <v>37</v>
      </c>
      <c r="D9" s="33">
        <v>1</v>
      </c>
      <c r="E9" s="35">
        <v>61.35</v>
      </c>
      <c r="F9" s="34" t="s">
        <v>41</v>
      </c>
      <c r="G9" s="34">
        <v>20</v>
      </c>
      <c r="H9" s="34">
        <v>12.27</v>
      </c>
      <c r="I9" s="34" t="s">
        <v>42</v>
      </c>
      <c r="J9" s="33">
        <v>1</v>
      </c>
      <c r="K9" s="33"/>
      <c r="L9" s="33" t="s">
        <v>46</v>
      </c>
    </row>
    <row r="10" spans="1:12" ht="21" customHeight="1" x14ac:dyDescent="0.25">
      <c r="A10" s="22"/>
      <c r="B10" s="22"/>
      <c r="C10" s="22"/>
      <c r="D10" s="22"/>
      <c r="E10" s="23"/>
      <c r="F10" s="24"/>
      <c r="G10" s="25"/>
      <c r="H10" s="24"/>
      <c r="I10" s="24"/>
      <c r="J10" s="22"/>
      <c r="K10" s="26"/>
      <c r="L10" s="22"/>
    </row>
    <row r="11" spans="1:12" ht="15.75" x14ac:dyDescent="0.25">
      <c r="B11" s="39" t="s">
        <v>53</v>
      </c>
    </row>
    <row r="12" spans="1:12" x14ac:dyDescent="0.25">
      <c r="B12" s="46" t="s">
        <v>47</v>
      </c>
      <c r="C12" s="47"/>
      <c r="D12" s="47"/>
      <c r="E12" s="47"/>
      <c r="F12" s="47"/>
      <c r="H12" s="19" t="s">
        <v>24</v>
      </c>
      <c r="J12" s="32" t="s">
        <v>44</v>
      </c>
    </row>
    <row r="14" spans="1:12" ht="50.25" customHeight="1" x14ac:dyDescent="0.25">
      <c r="B14" s="20" t="s">
        <v>49</v>
      </c>
      <c r="C14" s="40" t="s">
        <v>50</v>
      </c>
      <c r="D14" s="40"/>
      <c r="E14" s="40" t="s">
        <v>39</v>
      </c>
      <c r="F14" s="42"/>
      <c r="G14" s="30"/>
      <c r="H14" s="20" t="s">
        <v>43</v>
      </c>
      <c r="J14" s="40" t="s">
        <v>45</v>
      </c>
      <c r="K14" s="40"/>
    </row>
    <row r="15" spans="1:12" ht="28.5" customHeight="1" x14ac:dyDescent="0.25">
      <c r="B15" s="36">
        <f>E7</f>
        <v>27.55</v>
      </c>
      <c r="C15" s="41">
        <v>20.09</v>
      </c>
      <c r="D15" s="41"/>
      <c r="E15" s="43">
        <f>ROUNDDOWN(B15/(1+C15%)*1.45,2)</f>
        <v>33.26</v>
      </c>
      <c r="F15" s="43"/>
      <c r="G15" s="31"/>
      <c r="H15" s="29">
        <f>ROUNDDOWN(E15*1.2,2)</f>
        <v>39.909999999999997</v>
      </c>
      <c r="I15" t="s">
        <v>9</v>
      </c>
      <c r="J15" s="43">
        <f>ROUNDDOWN(E15+(B15/5),2)</f>
        <v>38.770000000000003</v>
      </c>
      <c r="K15" s="45"/>
    </row>
    <row r="16" spans="1:12" x14ac:dyDescent="0.25">
      <c r="B16" s="28">
        <f>E9</f>
        <v>61.35</v>
      </c>
      <c r="C16" s="44">
        <v>29.94</v>
      </c>
      <c r="D16" s="44"/>
      <c r="E16" s="43">
        <f>ROUNDDOWN(B16/(1+C16%)*1.45,2)</f>
        <v>68.459999999999994</v>
      </c>
      <c r="F16" s="43"/>
      <c r="G16" s="31"/>
      <c r="H16" s="29">
        <f>ROUNDDOWN(E16*1.2,2)</f>
        <v>82.15</v>
      </c>
      <c r="J16" s="43">
        <f>ROUNDDOWN(E16+(B16/5),2)</f>
        <v>80.73</v>
      </c>
      <c r="K16" s="45"/>
    </row>
    <row r="17" spans="2:11" x14ac:dyDescent="0.25">
      <c r="B17" s="21">
        <v>0</v>
      </c>
      <c r="C17" s="45">
        <v>12</v>
      </c>
      <c r="D17" s="45"/>
      <c r="E17" s="43">
        <f t="shared" ref="E17:E26" si="0">ROUNDDOWN(B17/(1+C17%)*1.45,2)</f>
        <v>0</v>
      </c>
      <c r="F17" s="43"/>
      <c r="G17" s="31"/>
      <c r="H17" s="29">
        <f t="shared" ref="H17:H26" si="1">ROUNDDOWN(E17*1.2,2)</f>
        <v>0</v>
      </c>
      <c r="J17" s="43">
        <f t="shared" ref="J17:J26" si="2">ROUNDDOWN(E17+(B17/5),2)</f>
        <v>0</v>
      </c>
      <c r="K17" s="45"/>
    </row>
    <row r="18" spans="2:11" x14ac:dyDescent="0.25">
      <c r="B18" s="21">
        <v>0</v>
      </c>
      <c r="C18" s="45">
        <v>0</v>
      </c>
      <c r="D18" s="45"/>
      <c r="E18" s="43">
        <f t="shared" si="0"/>
        <v>0</v>
      </c>
      <c r="F18" s="43"/>
      <c r="G18" s="31"/>
      <c r="H18" s="29">
        <f t="shared" si="1"/>
        <v>0</v>
      </c>
      <c r="J18" s="43">
        <f t="shared" si="2"/>
        <v>0</v>
      </c>
      <c r="K18" s="45"/>
    </row>
    <row r="19" spans="2:11" x14ac:dyDescent="0.25">
      <c r="B19" s="21">
        <v>0</v>
      </c>
      <c r="C19" s="45">
        <v>0</v>
      </c>
      <c r="D19" s="45"/>
      <c r="E19" s="43">
        <f t="shared" si="0"/>
        <v>0</v>
      </c>
      <c r="F19" s="43"/>
      <c r="G19" s="31"/>
      <c r="H19" s="29">
        <f t="shared" si="1"/>
        <v>0</v>
      </c>
      <c r="J19" s="43">
        <f t="shared" si="2"/>
        <v>0</v>
      </c>
      <c r="K19" s="45"/>
    </row>
    <row r="20" spans="2:11" x14ac:dyDescent="0.25">
      <c r="B20" s="21">
        <v>0</v>
      </c>
      <c r="C20" s="45">
        <v>0</v>
      </c>
      <c r="D20" s="45"/>
      <c r="E20" s="43">
        <f t="shared" si="0"/>
        <v>0</v>
      </c>
      <c r="F20" s="43"/>
      <c r="G20" s="31"/>
      <c r="H20" s="29">
        <f t="shared" si="1"/>
        <v>0</v>
      </c>
      <c r="J20" s="43">
        <f t="shared" si="2"/>
        <v>0</v>
      </c>
      <c r="K20" s="45"/>
    </row>
    <row r="21" spans="2:11" x14ac:dyDescent="0.25">
      <c r="B21" s="21">
        <v>0</v>
      </c>
      <c r="C21" s="45">
        <v>0</v>
      </c>
      <c r="D21" s="45"/>
      <c r="E21" s="43">
        <f t="shared" si="0"/>
        <v>0</v>
      </c>
      <c r="F21" s="43"/>
      <c r="G21" s="31"/>
      <c r="H21" s="29">
        <f t="shared" si="1"/>
        <v>0</v>
      </c>
      <c r="J21" s="43">
        <f t="shared" si="2"/>
        <v>0</v>
      </c>
      <c r="K21" s="45"/>
    </row>
    <row r="22" spans="2:11" x14ac:dyDescent="0.25">
      <c r="B22" s="21">
        <v>0</v>
      </c>
      <c r="C22" s="45">
        <v>0</v>
      </c>
      <c r="D22" s="45"/>
      <c r="E22" s="43">
        <f t="shared" si="0"/>
        <v>0</v>
      </c>
      <c r="F22" s="43"/>
      <c r="G22" s="31"/>
      <c r="H22" s="29">
        <f t="shared" si="1"/>
        <v>0</v>
      </c>
      <c r="J22" s="43">
        <f t="shared" si="2"/>
        <v>0</v>
      </c>
      <c r="K22" s="45"/>
    </row>
    <row r="23" spans="2:11" x14ac:dyDescent="0.25">
      <c r="B23" s="21">
        <v>0</v>
      </c>
      <c r="C23" s="45">
        <v>0</v>
      </c>
      <c r="D23" s="45"/>
      <c r="E23" s="43">
        <f t="shared" si="0"/>
        <v>0</v>
      </c>
      <c r="F23" s="43"/>
      <c r="G23" s="31"/>
      <c r="H23" s="29">
        <f t="shared" si="1"/>
        <v>0</v>
      </c>
      <c r="J23" s="43">
        <f t="shared" si="2"/>
        <v>0</v>
      </c>
      <c r="K23" s="45"/>
    </row>
    <row r="24" spans="2:11" x14ac:dyDescent="0.25">
      <c r="B24" s="21">
        <v>0</v>
      </c>
      <c r="C24" s="45">
        <v>0</v>
      </c>
      <c r="D24" s="45"/>
      <c r="E24" s="43">
        <f t="shared" si="0"/>
        <v>0</v>
      </c>
      <c r="F24" s="43"/>
      <c r="G24" s="31"/>
      <c r="H24" s="29">
        <f t="shared" si="1"/>
        <v>0</v>
      </c>
      <c r="J24" s="43">
        <f t="shared" si="2"/>
        <v>0</v>
      </c>
      <c r="K24" s="45"/>
    </row>
    <row r="25" spans="2:11" x14ac:dyDescent="0.25">
      <c r="B25" s="21">
        <v>0</v>
      </c>
      <c r="C25" s="45">
        <v>0</v>
      </c>
      <c r="D25" s="45"/>
      <c r="E25" s="43">
        <f t="shared" si="0"/>
        <v>0</v>
      </c>
      <c r="F25" s="43"/>
      <c r="G25" s="31"/>
      <c r="H25" s="29">
        <f t="shared" si="1"/>
        <v>0</v>
      </c>
      <c r="J25" s="43">
        <f t="shared" si="2"/>
        <v>0</v>
      </c>
      <c r="K25" s="45"/>
    </row>
    <row r="26" spans="2:11" x14ac:dyDescent="0.25">
      <c r="B26" s="21">
        <v>0</v>
      </c>
      <c r="C26" s="45">
        <v>0</v>
      </c>
      <c r="D26" s="45"/>
      <c r="E26" s="43">
        <f t="shared" si="0"/>
        <v>0</v>
      </c>
      <c r="F26" s="43"/>
      <c r="G26" s="31"/>
      <c r="H26" s="29">
        <f t="shared" si="1"/>
        <v>0</v>
      </c>
      <c r="J26" s="43">
        <f t="shared" si="2"/>
        <v>0</v>
      </c>
      <c r="K26" s="45"/>
    </row>
  </sheetData>
  <mergeCells count="52">
    <mergeCell ref="G7:G8"/>
    <mergeCell ref="H7:H8"/>
    <mergeCell ref="I7:I8"/>
    <mergeCell ref="J7:J8"/>
    <mergeCell ref="K7:K8"/>
    <mergeCell ref="B12:F12"/>
    <mergeCell ref="B3:E3"/>
    <mergeCell ref="A7:A8"/>
    <mergeCell ref="B7:B8"/>
    <mergeCell ref="C7:C8"/>
    <mergeCell ref="D7:D8"/>
    <mergeCell ref="E7:E8"/>
    <mergeCell ref="F7:F8"/>
    <mergeCell ref="C26:D26"/>
    <mergeCell ref="E26:F26"/>
    <mergeCell ref="J15:K15"/>
    <mergeCell ref="J14:K14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7:D17"/>
    <mergeCell ref="E17:F17"/>
    <mergeCell ref="C18:D18"/>
    <mergeCell ref="E18:F18"/>
    <mergeCell ref="C19:D19"/>
    <mergeCell ref="E19:F19"/>
    <mergeCell ref="C14:D14"/>
    <mergeCell ref="C15:D15"/>
    <mergeCell ref="E14:F14"/>
    <mergeCell ref="E15:F15"/>
    <mergeCell ref="C16:D16"/>
    <mergeCell ref="E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11" sqref="C11"/>
    </sheetView>
  </sheetViews>
  <sheetFormatPr defaultRowHeight="15" x14ac:dyDescent="0.25"/>
  <cols>
    <col min="1" max="1" width="30.140625" customWidth="1"/>
    <col min="2" max="2" width="41.85546875" customWidth="1"/>
    <col min="3" max="3" width="67.85546875" customWidth="1"/>
    <col min="4" max="6" width="41.85546875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ht="39.75" customHeight="1" x14ac:dyDescent="0.25">
      <c r="A4" s="56" t="s">
        <v>3</v>
      </c>
      <c r="B4" s="57"/>
      <c r="C4" s="57"/>
    </row>
    <row r="5" spans="1:3" x14ac:dyDescent="0.25">
      <c r="A5" s="1"/>
    </row>
    <row r="6" spans="1:3" x14ac:dyDescent="0.25">
      <c r="A6" s="1" t="s">
        <v>9</v>
      </c>
    </row>
    <row r="7" spans="1:3" x14ac:dyDescent="0.25">
      <c r="A7" s="1"/>
    </row>
    <row r="8" spans="1:3" ht="15.75" thickBot="1" x14ac:dyDescent="0.3">
      <c r="A8" s="5" t="s">
        <v>4</v>
      </c>
      <c r="B8" s="6" t="s">
        <v>20</v>
      </c>
      <c r="C8" s="6" t="s">
        <v>16</v>
      </c>
    </row>
    <row r="9" spans="1:3" ht="30" x14ac:dyDescent="0.25">
      <c r="A9" s="7" t="s">
        <v>8</v>
      </c>
      <c r="B9" s="13" t="s">
        <v>13</v>
      </c>
      <c r="C9" s="2" t="s">
        <v>5</v>
      </c>
    </row>
    <row r="10" spans="1:3" ht="27.75" customHeight="1" x14ac:dyDescent="0.25">
      <c r="A10" s="8" t="s">
        <v>7</v>
      </c>
      <c r="B10" s="58" t="s">
        <v>10</v>
      </c>
      <c r="C10" s="3" t="s">
        <v>17</v>
      </c>
    </row>
    <row r="11" spans="1:3" ht="27" customHeight="1" x14ac:dyDescent="0.25">
      <c r="A11" s="9" t="s">
        <v>12</v>
      </c>
      <c r="B11" s="58"/>
      <c r="C11" s="3" t="s">
        <v>18</v>
      </c>
    </row>
    <row r="12" spans="1:3" ht="62.25" customHeight="1" x14ac:dyDescent="0.25">
      <c r="A12" s="9" t="s">
        <v>21</v>
      </c>
      <c r="B12" s="11" t="s">
        <v>11</v>
      </c>
      <c r="C12" s="3" t="s">
        <v>14</v>
      </c>
    </row>
    <row r="13" spans="1:3" ht="51" customHeight="1" x14ac:dyDescent="0.25">
      <c r="A13" s="9" t="s">
        <v>22</v>
      </c>
      <c r="B13" s="11"/>
      <c r="C13" s="3" t="s">
        <v>15</v>
      </c>
    </row>
    <row r="14" spans="1:3" ht="8.25" customHeight="1" x14ac:dyDescent="0.25">
      <c r="A14" s="9"/>
      <c r="B14" s="11"/>
      <c r="C14" s="3" t="s">
        <v>9</v>
      </c>
    </row>
    <row r="15" spans="1:3" x14ac:dyDescent="0.25">
      <c r="A15" s="9"/>
      <c r="B15" s="11"/>
      <c r="C15" s="3" t="s">
        <v>6</v>
      </c>
    </row>
    <row r="16" spans="1:3" ht="16.5" thickBot="1" x14ac:dyDescent="0.3">
      <c r="A16" s="10"/>
      <c r="B16" s="12"/>
      <c r="C16" s="4" t="s">
        <v>19</v>
      </c>
    </row>
  </sheetData>
  <mergeCells count="2">
    <mergeCell ref="A4:C4"/>
    <mergeCell ref="B10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цены</vt:lpstr>
      <vt:lpstr>расчет предельной цены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Головач Владимир Чеславович</dc:creator>
  <cp:lastModifiedBy>Козел Максим Валерьевич</cp:lastModifiedBy>
  <dcterms:created xsi:type="dcterms:W3CDTF">2025-04-17T06:35:07Z</dcterms:created>
  <dcterms:modified xsi:type="dcterms:W3CDTF">2025-04-24T12:48:05Z</dcterms:modified>
</cp:coreProperties>
</file>